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82" firstSheet="0" activeTab="0"/>
  </bookViews>
  <sheets>
    <sheet name="2015-usage" sheetId="1" state="visible" r:id="rId2"/>
    <sheet name="2016-plan" sheetId="2" state="visible" r:id="rId3"/>
  </sheets>
  <calcPr iterateCount="100" refMode="A1" iterate="false" iterateDelta="0.0001"/>
</workbook>
</file>

<file path=xl/sharedStrings.xml><?xml version="1.0" encoding="utf-8"?>
<sst xmlns="http://schemas.openxmlformats.org/spreadsheetml/2006/main" count="72" uniqueCount="56">
  <si>
    <t>x=month</t>
  </si>
  <si>
    <t>y=electric energy</t>
  </si>
  <si>
    <t>x^2</t>
  </si>
  <si>
    <t>xy</t>
  </si>
  <si>
    <t>x^3</t>
  </si>
  <si>
    <t>x^4</t>
  </si>
  <si>
    <t>x^2*y</t>
  </si>
  <si>
    <t>linear model</t>
  </si>
  <si>
    <t>parabolic model</t>
  </si>
  <si>
    <t>Best-fitting line</t>
  </si>
  <si>
    <t>1 sum</t>
  </si>
  <si>
    <t>x sum</t>
  </si>
  <si>
    <t>x^2 sum</t>
  </si>
  <si>
    <t>y sum</t>
  </si>
  <si>
    <t>xy sum</t>
  </si>
  <si>
    <t>a</t>
  </si>
  <si>
    <t>b</t>
  </si>
  <si>
    <t>c</t>
  </si>
  <si>
    <t>d</t>
  </si>
  <si>
    <t>e</t>
  </si>
  <si>
    <t>f</t>
  </si>
  <si>
    <t>ad-bc</t>
  </si>
  <si>
    <t>de-bf</t>
  </si>
  <si>
    <t>af-ce</t>
  </si>
  <si>
    <t>a_1</t>
  </si>
  <si>
    <t>a_2</t>
  </si>
  <si>
    <t>y-intercept</t>
  </si>
  <si>
    <t>slope</t>
  </si>
  <si>
    <t>Best-fitting parabola</t>
  </si>
  <si>
    <t>x^3 sum</t>
  </si>
  <si>
    <t>x^4 sum</t>
  </si>
  <si>
    <t>x^2*y sum</t>
  </si>
  <si>
    <t>g</t>
  </si>
  <si>
    <t>h</t>
  </si>
  <si>
    <t>abcde matrix A</t>
  </si>
  <si>
    <t>inverse matrix B</t>
  </si>
  <si>
    <t>fgh column C</t>
  </si>
  <si>
    <t>B*C</t>
  </si>
  <si>
    <t>constant coefficient</t>
  </si>
  <si>
    <t>linear coefficient</t>
  </si>
  <si>
    <t>a_3</t>
  </si>
  <si>
    <t>quadratic coefficient</t>
  </si>
  <si>
    <t>frontier</t>
  </si>
  <si>
    <t>infinite</t>
  </si>
  <si>
    <t>discount saver</t>
  </si>
  <si>
    <t>veteran</t>
  </si>
  <si>
    <t>reliant</t>
  </si>
  <si>
    <t>discount easy</t>
  </si>
  <si>
    <t>service fee</t>
  </si>
  <si>
    <t>tdsp base</t>
  </si>
  <si>
    <t>tdsp rate</t>
  </si>
  <si>
    <t>hypothetical</t>
  </si>
  <si>
    <t>usage</t>
  </si>
  <si>
    <t>monthly bills</t>
  </si>
  <si>
    <t>12 month future</t>
  </si>
  <si>
    <t>total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</si>
</sst>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0" fillId="2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7"/>
  <sheetViews>
    <sheetView windowProtection="false" showFormulas="false" showGridLines="true" showRowColHeaders="true" showZeros="true" rightToLeft="false" tabSelected="true" showOutlineSymbols="true" defaultGridColor="true" view="normal" topLeftCell="A10" colorId="64" zoomScale="100" zoomScaleNormal="100" zoomScalePageLayoutView="100" workbookViewId="0">
      <selection pane="topLeft" activeCell="C26" activeCellId="0" sqref="C26"/>
    </sheetView>
  </sheetViews>
  <sheetFormatPr defaultRowHeight="14.4"/>
  <cols>
    <col collapsed="false" hidden="false" max="1" min="1" style="1" width="11.4489795918367"/>
    <col collapsed="false" hidden="false" max="2" min="2" style="1" width="10"/>
    <col collapsed="false" hidden="false" max="5" min="3" style="1" width="8.89285714285714"/>
    <col collapsed="false" hidden="false" max="7" min="6" style="0" width="8.72959183673469"/>
    <col collapsed="false" hidden="false" max="8" min="8" style="0" width="10.5765306122449"/>
    <col collapsed="false" hidden="false" max="1025" min="9" style="0" width="8.72959183673469"/>
  </cols>
  <sheetData>
    <row r="1" s="2" customFormat="true" ht="26.1" hidden="false" customHeight="true" outlineLevel="0" collapsed="false">
      <c r="A1" s="2" t="s">
        <v>0</v>
      </c>
      <c r="B1" s="3" t="s">
        <v>1</v>
      </c>
      <c r="C1" s="2" t="n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3" t="s">
        <v>7</v>
      </c>
      <c r="J1" s="3" t="s">
        <v>8</v>
      </c>
    </row>
    <row r="2" s="2" customFormat="true" ht="13.8" hidden="false" customHeight="false" outlineLevel="0" collapsed="false">
      <c r="A2" s="2" t="n">
        <v>1</v>
      </c>
      <c r="B2" s="2" t="n">
        <v>708</v>
      </c>
      <c r="C2" s="2" t="n">
        <v>1</v>
      </c>
      <c r="D2" s="2" t="n">
        <f aca="false">A2*A2</f>
        <v>1</v>
      </c>
      <c r="E2" s="2" t="n">
        <f aca="false">A2*B2</f>
        <v>708</v>
      </c>
      <c r="F2" s="2" t="n">
        <f aca="false">D2*A2</f>
        <v>1</v>
      </c>
      <c r="G2" s="2" t="n">
        <f aca="false">F2*A2</f>
        <v>1</v>
      </c>
      <c r="H2" s="2" t="n">
        <f aca="false">E2*A2</f>
        <v>708</v>
      </c>
      <c r="I2" s="4" t="n">
        <f aca="false">D$21+E$21*A2</f>
        <v>784.307692307692</v>
      </c>
      <c r="J2" s="2" t="n">
        <f aca="false">C$35+C$36*A2+C$37*D2</f>
        <v>585.585164835158</v>
      </c>
    </row>
    <row r="3" s="2" customFormat="true" ht="13.8" hidden="false" customHeight="false" outlineLevel="0" collapsed="false">
      <c r="A3" s="2" t="n">
        <v>2</v>
      </c>
      <c r="B3" s="2" t="n">
        <v>722</v>
      </c>
      <c r="C3" s="2" t="n">
        <v>1</v>
      </c>
      <c r="D3" s="2" t="n">
        <f aca="false">A3*A3</f>
        <v>4</v>
      </c>
      <c r="E3" s="2" t="n">
        <f aca="false">A3*B3</f>
        <v>1444</v>
      </c>
      <c r="F3" s="2" t="n">
        <f aca="false">D3*A3</f>
        <v>8</v>
      </c>
      <c r="G3" s="2" t="n">
        <f aca="false">F3*A3</f>
        <v>16</v>
      </c>
      <c r="H3" s="2" t="n">
        <f aca="false">E3*A3</f>
        <v>2888</v>
      </c>
      <c r="I3" s="4" t="n">
        <f aca="false">D$21+E$21*A3</f>
        <v>793.479020979021</v>
      </c>
      <c r="J3" s="2" t="n">
        <f aca="false">C$35+C$36*A3+C$37*D3</f>
        <v>703.150599400594</v>
      </c>
    </row>
    <row r="4" s="2" customFormat="true" ht="13.8" hidden="false" customHeight="false" outlineLevel="0" collapsed="false">
      <c r="A4" s="2" t="n">
        <v>3</v>
      </c>
      <c r="B4" s="2" t="n">
        <v>816</v>
      </c>
      <c r="C4" s="2" t="n">
        <v>1</v>
      </c>
      <c r="D4" s="2" t="n">
        <f aca="false">A4*A4</f>
        <v>9</v>
      </c>
      <c r="E4" s="2" t="n">
        <f aca="false">A4*B4</f>
        <v>2448</v>
      </c>
      <c r="F4" s="2" t="n">
        <f aca="false">D4*A4</f>
        <v>27</v>
      </c>
      <c r="G4" s="2" t="n">
        <f aca="false">F4*A4</f>
        <v>81</v>
      </c>
      <c r="H4" s="2" t="n">
        <f aca="false">E4*A4</f>
        <v>7344</v>
      </c>
      <c r="I4" s="4" t="n">
        <f aca="false">D$21+E$21*A4</f>
        <v>802.65034965035</v>
      </c>
      <c r="J4" s="2" t="n">
        <f aca="false">C$35+C$36*A4+C$37*D4</f>
        <v>799.037212787209</v>
      </c>
    </row>
    <row r="5" s="2" customFormat="true" ht="13.8" hidden="false" customHeight="false" outlineLevel="0" collapsed="false">
      <c r="A5" s="2" t="n">
        <v>4</v>
      </c>
      <c r="B5" s="2" t="n">
        <v>861</v>
      </c>
      <c r="C5" s="2" t="n">
        <v>1</v>
      </c>
      <c r="D5" s="2" t="n">
        <f aca="false">A5*A5</f>
        <v>16</v>
      </c>
      <c r="E5" s="2" t="n">
        <f aca="false">A5*B5</f>
        <v>3444</v>
      </c>
      <c r="F5" s="2" t="n">
        <f aca="false">D5*A5</f>
        <v>64</v>
      </c>
      <c r="G5" s="2" t="n">
        <f aca="false">F5*A5</f>
        <v>256</v>
      </c>
      <c r="H5" s="2" t="n">
        <f aca="false">E5*A5</f>
        <v>13776</v>
      </c>
      <c r="I5" s="4" t="n">
        <f aca="false">D$21+E$21*A5</f>
        <v>811.821678321678</v>
      </c>
      <c r="J5" s="2" t="n">
        <f aca="false">C$35+C$36*A5+C$37*D5</f>
        <v>873.245004995003</v>
      </c>
    </row>
    <row r="6" s="2" customFormat="true" ht="13.8" hidden="false" customHeight="false" outlineLevel="0" collapsed="false">
      <c r="A6" s="2" t="n">
        <v>5</v>
      </c>
      <c r="B6" s="2" t="n">
        <v>789</v>
      </c>
      <c r="C6" s="2" t="n">
        <v>1</v>
      </c>
      <c r="D6" s="2" t="n">
        <f aca="false">A6*A6</f>
        <v>25</v>
      </c>
      <c r="E6" s="2" t="n">
        <f aca="false">A6*B6</f>
        <v>3945</v>
      </c>
      <c r="F6" s="2" t="n">
        <f aca="false">D6*A6</f>
        <v>125</v>
      </c>
      <c r="G6" s="2" t="n">
        <f aca="false">F6*A6</f>
        <v>625</v>
      </c>
      <c r="H6" s="2" t="n">
        <f aca="false">E6*A6</f>
        <v>19725</v>
      </c>
      <c r="I6" s="4" t="n">
        <f aca="false">D$21+E$21*A6</f>
        <v>820.993006993007</v>
      </c>
      <c r="J6" s="2" t="n">
        <f aca="false">C$35+C$36*A6+C$37*D6</f>
        <v>925.773976023976</v>
      </c>
    </row>
    <row r="7" s="2" customFormat="true" ht="13.8" hidden="false" customHeight="false" outlineLevel="0" collapsed="false">
      <c r="A7" s="2" t="n">
        <v>6</v>
      </c>
      <c r="B7" s="2" t="n">
        <v>293</v>
      </c>
      <c r="C7" s="2" t="n">
        <v>1</v>
      </c>
      <c r="D7" s="2" t="n">
        <f aca="false">A7*A7</f>
        <v>36</v>
      </c>
      <c r="E7" s="2" t="n">
        <f aca="false">A7*B7</f>
        <v>1758</v>
      </c>
      <c r="F7" s="2" t="n">
        <f aca="false">D7*A7</f>
        <v>216</v>
      </c>
      <c r="G7" s="2" t="n">
        <f aca="false">F7*A7</f>
        <v>1296</v>
      </c>
      <c r="H7" s="2" t="n">
        <f aca="false">E7*A7</f>
        <v>10548</v>
      </c>
      <c r="I7" s="4" t="n">
        <f aca="false">D$21+E$21*A7</f>
        <v>830.164335664336</v>
      </c>
      <c r="J7" s="2" t="n">
        <f aca="false">C$35+C$36*A7+C$37*D7</f>
        <v>956.624125874128</v>
      </c>
    </row>
    <row r="8" s="2" customFormat="true" ht="13.8" hidden="false" customHeight="false" outlineLevel="0" collapsed="false">
      <c r="A8" s="2" t="n">
        <v>7</v>
      </c>
      <c r="B8" s="2" t="n">
        <v>1134</v>
      </c>
      <c r="C8" s="2" t="n">
        <v>1</v>
      </c>
      <c r="D8" s="2" t="n">
        <f aca="false">A8*A8</f>
        <v>49</v>
      </c>
      <c r="E8" s="2" t="n">
        <f aca="false">A8*B8</f>
        <v>7938</v>
      </c>
      <c r="F8" s="2" t="n">
        <f aca="false">D8*A8</f>
        <v>343</v>
      </c>
      <c r="G8" s="2" t="n">
        <f aca="false">F8*A8</f>
        <v>2401</v>
      </c>
      <c r="H8" s="2" t="n">
        <f aca="false">E8*A8</f>
        <v>55566</v>
      </c>
      <c r="I8" s="4" t="n">
        <f aca="false">D$21+E$21*A8</f>
        <v>839.335664335664</v>
      </c>
      <c r="J8" s="2" t="n">
        <f aca="false">C$35+C$36*A8+C$37*D8</f>
        <v>965.795454545458</v>
      </c>
    </row>
    <row r="9" s="2" customFormat="true" ht="13.8" hidden="false" customHeight="false" outlineLevel="0" collapsed="false">
      <c r="A9" s="2" t="n">
        <v>8</v>
      </c>
      <c r="B9" s="2" t="n">
        <v>1330</v>
      </c>
      <c r="C9" s="2" t="n">
        <v>1</v>
      </c>
      <c r="D9" s="2" t="n">
        <f aca="false">A9*A9</f>
        <v>64</v>
      </c>
      <c r="E9" s="2" t="n">
        <f aca="false">A9*B9</f>
        <v>10640</v>
      </c>
      <c r="F9" s="2" t="n">
        <f aca="false">D9*A9</f>
        <v>512</v>
      </c>
      <c r="G9" s="2" t="n">
        <f aca="false">F9*A9</f>
        <v>4096</v>
      </c>
      <c r="H9" s="2" t="n">
        <f aca="false">E9*A9</f>
        <v>85120</v>
      </c>
      <c r="I9" s="4" t="n">
        <f aca="false">D$21+E$21*A9</f>
        <v>848.506993006993</v>
      </c>
      <c r="J9" s="2" t="n">
        <f aca="false">C$35+C$36*A9+C$37*D9</f>
        <v>953.287962037968</v>
      </c>
    </row>
    <row r="10" s="2" customFormat="true" ht="13.8" hidden="false" customHeight="false" outlineLevel="0" collapsed="false">
      <c r="A10" s="2" t="n">
        <v>9</v>
      </c>
      <c r="B10" s="2" t="n">
        <v>1222</v>
      </c>
      <c r="C10" s="2" t="n">
        <v>1</v>
      </c>
      <c r="D10" s="2" t="n">
        <f aca="false">A10*A10</f>
        <v>81</v>
      </c>
      <c r="E10" s="2" t="n">
        <f aca="false">A10*B10</f>
        <v>10998</v>
      </c>
      <c r="F10" s="2" t="n">
        <f aca="false">D10*A10</f>
        <v>729</v>
      </c>
      <c r="G10" s="2" t="n">
        <f aca="false">F10*A10</f>
        <v>6561</v>
      </c>
      <c r="H10" s="2" t="n">
        <f aca="false">E10*A10</f>
        <v>98982</v>
      </c>
      <c r="I10" s="4" t="n">
        <f aca="false">D$21+E$21*A10</f>
        <v>857.678321678322</v>
      </c>
      <c r="J10" s="2" t="n">
        <f aca="false">C$35+C$36*A10+C$37*D10</f>
        <v>919.101648351657</v>
      </c>
    </row>
    <row r="11" s="2" customFormat="true" ht="13.8" hidden="false" customHeight="false" outlineLevel="0" collapsed="false">
      <c r="A11" s="2" t="n">
        <v>10</v>
      </c>
      <c r="B11" s="2" t="n">
        <v>990</v>
      </c>
      <c r="C11" s="2" t="n">
        <v>1</v>
      </c>
      <c r="D11" s="2" t="n">
        <f aca="false">A11*A11</f>
        <v>100</v>
      </c>
      <c r="E11" s="2" t="n">
        <f aca="false">A11*B11</f>
        <v>9900</v>
      </c>
      <c r="F11" s="2" t="n">
        <f aca="false">D11*A11</f>
        <v>1000</v>
      </c>
      <c r="G11" s="2" t="n">
        <f aca="false">F11*A11</f>
        <v>10000</v>
      </c>
      <c r="H11" s="2" t="n">
        <f aca="false">E11*A11</f>
        <v>99000</v>
      </c>
      <c r="I11" s="4" t="n">
        <f aca="false">D$21+E$21*A11</f>
        <v>866.84965034965</v>
      </c>
      <c r="J11" s="2" t="n">
        <f aca="false">C$35+C$36*A11+C$37*D11</f>
        <v>863.236513486524</v>
      </c>
    </row>
    <row r="12" s="2" customFormat="true" ht="13.8" hidden="false" customHeight="false" outlineLevel="0" collapsed="false">
      <c r="A12" s="2" t="n">
        <v>11</v>
      </c>
      <c r="B12" s="2" t="n">
        <v>625</v>
      </c>
      <c r="C12" s="2" t="n">
        <v>1</v>
      </c>
      <c r="D12" s="2" t="n">
        <f aca="false">A12*A12</f>
        <v>121</v>
      </c>
      <c r="E12" s="2" t="n">
        <f aca="false">A12*B12</f>
        <v>6875</v>
      </c>
      <c r="F12" s="2" t="n">
        <f aca="false">D12*A12</f>
        <v>1331</v>
      </c>
      <c r="G12" s="2" t="n">
        <f aca="false">F12*A12</f>
        <v>14641</v>
      </c>
      <c r="H12" s="2" t="n">
        <f aca="false">E12*A12</f>
        <v>75625</v>
      </c>
      <c r="I12" s="4" t="n">
        <f aca="false">D$21+E$21*A12</f>
        <v>876.020979020979</v>
      </c>
      <c r="J12" s="2" t="n">
        <f aca="false">C$35+C$36*A12+C$37*D12</f>
        <v>785.692557442571</v>
      </c>
    </row>
    <row r="13" s="2" customFormat="true" ht="13.8" hidden="false" customHeight="false" outlineLevel="0" collapsed="false">
      <c r="A13" s="2" t="n">
        <v>12</v>
      </c>
      <c r="B13" s="2" t="n">
        <v>527</v>
      </c>
      <c r="C13" s="2" t="n">
        <v>1</v>
      </c>
      <c r="D13" s="2" t="n">
        <f aca="false">A13*A13</f>
        <v>144</v>
      </c>
      <c r="E13" s="2" t="n">
        <f aca="false">A13*B13</f>
        <v>6324</v>
      </c>
      <c r="F13" s="2" t="n">
        <f aca="false">D13*A13</f>
        <v>1728</v>
      </c>
      <c r="G13" s="2" t="n">
        <f aca="false">F13*A13</f>
        <v>20736</v>
      </c>
      <c r="H13" s="2" t="n">
        <f aca="false">E13*A13</f>
        <v>75888</v>
      </c>
      <c r="I13" s="4" t="n">
        <f aca="false">D$21+E$21*A13</f>
        <v>885.192307692308</v>
      </c>
      <c r="J13" s="2" t="n">
        <f aca="false">C$35+C$36*A13+C$37*D13</f>
        <v>686.469780219796</v>
      </c>
    </row>
    <row r="14" customFormat="false" ht="13.8" hidden="false" customHeight="false" outlineLevel="0" collapsed="false">
      <c r="A14" s="0"/>
      <c r="B14" s="2"/>
      <c r="C14" s="2"/>
      <c r="D14" s="2"/>
      <c r="E14" s="2"/>
    </row>
    <row r="15" customFormat="false" ht="13.8" hidden="false" customHeight="false" outlineLevel="0" collapsed="false">
      <c r="A15" s="5" t="s">
        <v>9</v>
      </c>
      <c r="B15" s="5"/>
      <c r="C15" s="5"/>
      <c r="D15" s="5"/>
      <c r="E15" s="5"/>
      <c r="F15" s="5"/>
    </row>
    <row r="16" s="2" customFormat="true" ht="13.8" hidden="false" customHeight="false" outlineLevel="0" collapsed="false">
      <c r="A16" s="6" t="s">
        <v>10</v>
      </c>
      <c r="B16" s="2" t="s">
        <v>11</v>
      </c>
      <c r="C16" s="2" t="s">
        <v>11</v>
      </c>
      <c r="D16" s="2" t="s">
        <v>12</v>
      </c>
      <c r="E16" s="2" t="s">
        <v>13</v>
      </c>
      <c r="F16" s="7" t="s">
        <v>14</v>
      </c>
    </row>
    <row r="17" customFormat="false" ht="13.8" hidden="false" customHeight="false" outlineLevel="0" collapsed="false">
      <c r="A17" s="6" t="s">
        <v>15</v>
      </c>
      <c r="B17" s="2" t="s">
        <v>16</v>
      </c>
      <c r="C17" s="2" t="s">
        <v>17</v>
      </c>
      <c r="D17" s="2" t="s">
        <v>18</v>
      </c>
      <c r="E17" s="2" t="s">
        <v>19</v>
      </c>
      <c r="F17" s="7" t="s">
        <v>20</v>
      </c>
    </row>
    <row r="18" customFormat="false" ht="13.8" hidden="false" customHeight="false" outlineLevel="0" collapsed="false">
      <c r="A18" s="6" t="n">
        <f aca="false">SUM(C2:C13)</f>
        <v>12</v>
      </c>
      <c r="B18" s="2" t="n">
        <f aca="false">SUM(A2:A13)</f>
        <v>78</v>
      </c>
      <c r="C18" s="2" t="n">
        <f aca="false">B18</f>
        <v>78</v>
      </c>
      <c r="D18" s="2" t="n">
        <f aca="false">SUM(D2:D13)</f>
        <v>650</v>
      </c>
      <c r="E18" s="2" t="n">
        <f aca="false">SUM(B2:B13)</f>
        <v>10017</v>
      </c>
      <c r="F18" s="8" t="n">
        <f aca="false">SUM(E2:E13)</f>
        <v>66422</v>
      </c>
    </row>
    <row r="19" customFormat="false" ht="13.8" hidden="false" customHeight="false" outlineLevel="0" collapsed="false">
      <c r="A19" s="9"/>
      <c r="B19" s="0"/>
      <c r="C19" s="0"/>
      <c r="D19" s="0"/>
      <c r="E19" s="0"/>
      <c r="F19" s="8"/>
    </row>
    <row r="20" customFormat="false" ht="13.8" hidden="false" customHeight="false" outlineLevel="0" collapsed="false">
      <c r="A20" s="6" t="s">
        <v>21</v>
      </c>
      <c r="B20" s="2" t="s">
        <v>22</v>
      </c>
      <c r="C20" s="2" t="s">
        <v>23</v>
      </c>
      <c r="D20" s="2" t="s">
        <v>24</v>
      </c>
      <c r="E20" s="2" t="s">
        <v>25</v>
      </c>
      <c r="F20" s="8"/>
    </row>
    <row r="21" customFormat="false" ht="13.8" hidden="false" customHeight="false" outlineLevel="0" collapsed="false">
      <c r="A21" s="6" t="n">
        <f aca="false">A18*D18-B18*C18</f>
        <v>1716</v>
      </c>
      <c r="B21" s="2" t="n">
        <f aca="false">D18*E18-B18*F18</f>
        <v>1330134</v>
      </c>
      <c r="C21" s="2" t="n">
        <f aca="false">A18*F18-C18*E18</f>
        <v>15738</v>
      </c>
      <c r="D21" s="10" t="n">
        <f aca="false">B21/A21</f>
        <v>775.136363636364</v>
      </c>
      <c r="E21" s="10" t="n">
        <f aca="false">C21/A21</f>
        <v>9.17132867132867</v>
      </c>
      <c r="F21" s="8"/>
    </row>
    <row r="22" customFormat="false" ht="13.8" hidden="false" customHeight="false" outlineLevel="0" collapsed="false">
      <c r="A22" s="11"/>
      <c r="B22" s="12"/>
      <c r="C22" s="12"/>
      <c r="D22" s="13" t="s">
        <v>26</v>
      </c>
      <c r="E22" s="13" t="s">
        <v>27</v>
      </c>
      <c r="F22" s="14"/>
    </row>
    <row r="23" customFormat="false" ht="13.8" hidden="false" customHeight="false" outlineLevel="0" collapsed="false">
      <c r="A23" s="0"/>
      <c r="B23" s="0"/>
      <c r="C23" s="0"/>
      <c r="D23" s="0"/>
      <c r="E23" s="2"/>
    </row>
    <row r="24" customFormat="false" ht="13.8" hidden="false" customHeight="false" outlineLevel="0" collapsed="false">
      <c r="A24" s="5" t="s">
        <v>28</v>
      </c>
      <c r="B24" s="5"/>
      <c r="C24" s="5"/>
      <c r="D24" s="5"/>
      <c r="E24" s="5"/>
      <c r="F24" s="5"/>
      <c r="G24" s="5"/>
      <c r="H24" s="5"/>
    </row>
    <row r="25" s="2" customFormat="true" ht="13.8" hidden="false" customHeight="false" outlineLevel="0" collapsed="false">
      <c r="A25" s="6" t="s">
        <v>10</v>
      </c>
      <c r="B25" s="2" t="s">
        <v>11</v>
      </c>
      <c r="C25" s="2" t="s">
        <v>12</v>
      </c>
      <c r="D25" s="2" t="s">
        <v>29</v>
      </c>
      <c r="E25" s="2" t="s">
        <v>30</v>
      </c>
      <c r="F25" s="2" t="s">
        <v>13</v>
      </c>
      <c r="G25" s="2" t="s">
        <v>14</v>
      </c>
      <c r="H25" s="7" t="s">
        <v>31</v>
      </c>
    </row>
    <row r="26" s="2" customFormat="true" ht="13.8" hidden="false" customHeight="false" outlineLevel="0" collapsed="false">
      <c r="A26" s="6" t="s">
        <v>15</v>
      </c>
      <c r="B26" s="2" t="s">
        <v>16</v>
      </c>
      <c r="C26" s="2" t="s">
        <v>17</v>
      </c>
      <c r="D26" s="2" t="s">
        <v>18</v>
      </c>
      <c r="E26" s="2" t="s">
        <v>19</v>
      </c>
      <c r="F26" s="2" t="s">
        <v>20</v>
      </c>
      <c r="G26" s="2" t="s">
        <v>32</v>
      </c>
      <c r="H26" s="7" t="s">
        <v>33</v>
      </c>
    </row>
    <row r="27" customFormat="false" ht="13.8" hidden="false" customHeight="false" outlineLevel="0" collapsed="false">
      <c r="A27" s="15" t="n">
        <f aca="false">A18</f>
        <v>12</v>
      </c>
      <c r="B27" s="1" t="n">
        <f aca="false">B18</f>
        <v>78</v>
      </c>
      <c r="C27" s="1" t="n">
        <f aca="false">D18</f>
        <v>650</v>
      </c>
      <c r="D27" s="1" t="n">
        <f aca="false">SUM(F2:F13)</f>
        <v>6084</v>
      </c>
      <c r="E27" s="1" t="n">
        <f aca="false">SUM(G2:G13)</f>
        <v>60710</v>
      </c>
      <c r="F27" s="0" t="n">
        <f aca="false">E18</f>
        <v>10017</v>
      </c>
      <c r="G27" s="0" t="n">
        <f aca="false">F18</f>
        <v>66422</v>
      </c>
      <c r="H27" s="8" t="n">
        <f aca="false">SUM(H2:H13)</f>
        <v>545170</v>
      </c>
    </row>
    <row r="28" customFormat="false" ht="13.8" hidden="false" customHeight="false" outlineLevel="0" collapsed="false">
      <c r="A28" s="15"/>
      <c r="H28" s="8"/>
    </row>
    <row r="29" customFormat="false" ht="13.8" hidden="false" customHeight="false" outlineLevel="0" collapsed="false">
      <c r="A29" s="16" t="s">
        <v>34</v>
      </c>
      <c r="B29" s="16"/>
      <c r="C29" s="16"/>
      <c r="E29" s="17" t="s">
        <v>35</v>
      </c>
      <c r="F29" s="17"/>
      <c r="G29" s="17"/>
      <c r="H29" s="8"/>
    </row>
    <row r="30" customFormat="false" ht="13.8" hidden="false" customHeight="false" outlineLevel="0" collapsed="false">
      <c r="A30" s="15" t="n">
        <f aca="false">A27</f>
        <v>12</v>
      </c>
      <c r="B30" s="1" t="n">
        <f aca="false">B27</f>
        <v>78</v>
      </c>
      <c r="C30" s="1" t="n">
        <f aca="false">C27</f>
        <v>650</v>
      </c>
      <c r="E30" s="2" t="n">
        <f aca="false">MINVERSE(A30:C32)</f>
        <v>1.06818181818181</v>
      </c>
      <c r="F30" s="2" t="n">
        <f aca="false">E30</f>
        <v>-0.340909090909089</v>
      </c>
      <c r="G30" s="2" t="n">
        <f aca="false">E30</f>
        <v>0.0227272727272726</v>
      </c>
      <c r="H30" s="8"/>
    </row>
    <row r="31" customFormat="false" ht="13.8" hidden="false" customHeight="false" outlineLevel="0" collapsed="false">
      <c r="A31" s="15" t="n">
        <f aca="false">B30</f>
        <v>78</v>
      </c>
      <c r="B31" s="2" t="n">
        <f aca="false">C30</f>
        <v>650</v>
      </c>
      <c r="C31" s="1" t="n">
        <f aca="false">D27</f>
        <v>6084</v>
      </c>
      <c r="E31" s="2" t="n">
        <f aca="false">E30</f>
        <v>-0.340909090909088</v>
      </c>
      <c r="F31" s="2" t="n">
        <f aca="false">E30</f>
        <v>0.133616383616383</v>
      </c>
      <c r="G31" s="2" t="n">
        <f aca="false">E30</f>
        <v>-0.00974025974025968</v>
      </c>
      <c r="H31" s="8"/>
    </row>
    <row r="32" customFormat="false" ht="13.8" hidden="false" customHeight="false" outlineLevel="0" collapsed="false">
      <c r="A32" s="6" t="n">
        <f aca="false">B31</f>
        <v>650</v>
      </c>
      <c r="B32" s="2" t="n">
        <f aca="false">C31</f>
        <v>6084</v>
      </c>
      <c r="C32" s="1" t="n">
        <f aca="false">E27</f>
        <v>60710</v>
      </c>
      <c r="E32" s="2" t="n">
        <f aca="false">E30</f>
        <v>0.0227272727272726</v>
      </c>
      <c r="F32" s="2" t="n">
        <f aca="false">E30</f>
        <v>-0.00974025974025968</v>
      </c>
      <c r="G32" s="2" t="n">
        <f aca="false">E30</f>
        <v>0.000749250749250745</v>
      </c>
      <c r="H32" s="8"/>
    </row>
    <row r="33" customFormat="false" ht="13.8" hidden="false" customHeight="false" outlineLevel="0" collapsed="false">
      <c r="A33" s="15"/>
      <c r="H33" s="8"/>
    </row>
    <row r="34" customFormat="false" ht="13.8" hidden="false" customHeight="false" outlineLevel="0" collapsed="false">
      <c r="A34" s="15" t="s">
        <v>36</v>
      </c>
      <c r="C34" s="1" t="s">
        <v>37</v>
      </c>
      <c r="H34" s="8"/>
    </row>
    <row r="35" customFormat="false" ht="13.8" hidden="false" customHeight="false" outlineLevel="0" collapsed="false">
      <c r="A35" s="15" t="n">
        <f aca="false">F27</f>
        <v>10017</v>
      </c>
      <c r="C35" s="10" t="n">
        <f aca="false">MMULT(E30:G32,A35:A37)</f>
        <v>446.340909090901</v>
      </c>
      <c r="D35" s="1" t="s">
        <v>24</v>
      </c>
      <c r="E35" s="17" t="s">
        <v>38</v>
      </c>
      <c r="F35" s="17"/>
      <c r="G35" s="17"/>
      <c r="H35" s="8"/>
    </row>
    <row r="36" customFormat="false" ht="13.8" hidden="false" customHeight="false" outlineLevel="0" collapsed="false">
      <c r="A36" s="15" t="n">
        <f aca="false">G27</f>
        <v>66422</v>
      </c>
      <c r="C36" s="10" t="n">
        <f aca="false">C35</f>
        <v>150.083666333668</v>
      </c>
      <c r="D36" s="1" t="s">
        <v>25</v>
      </c>
      <c r="E36" s="17" t="s">
        <v>39</v>
      </c>
      <c r="F36" s="17"/>
      <c r="G36" s="17"/>
      <c r="H36" s="8"/>
    </row>
    <row r="37" customFormat="false" ht="13.8" hidden="false" customHeight="false" outlineLevel="0" collapsed="false">
      <c r="A37" s="18" t="n">
        <f aca="false">H27</f>
        <v>545170</v>
      </c>
      <c r="B37" s="19"/>
      <c r="C37" s="20" t="n">
        <f aca="false">C35</f>
        <v>-10.8394105894105</v>
      </c>
      <c r="D37" s="19" t="s">
        <v>40</v>
      </c>
      <c r="E37" s="21" t="s">
        <v>41</v>
      </c>
      <c r="F37" s="21"/>
      <c r="G37" s="21"/>
      <c r="H37" s="14"/>
    </row>
  </sheetData>
  <mergeCells count="7">
    <mergeCell ref="A15:F15"/>
    <mergeCell ref="A24:H24"/>
    <mergeCell ref="A29:C29"/>
    <mergeCell ref="E29:G29"/>
    <mergeCell ref="E35:G35"/>
    <mergeCell ref="E36:G36"/>
    <mergeCell ref="E37:G3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4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G34" activeCellId="0" sqref="G34"/>
    </sheetView>
  </sheetViews>
  <sheetFormatPr defaultRowHeight="12.8"/>
  <cols>
    <col collapsed="false" hidden="false" max="3" min="1" style="0" width="11.5204081632653"/>
    <col collapsed="false" hidden="false" max="4" min="4" style="0" width="14.6938775510204"/>
    <col collapsed="false" hidden="false" max="1025" min="5" style="0" width="11.5204081632653"/>
  </cols>
  <sheetData>
    <row r="1" customFormat="false" ht="13.8" hidden="false" customHeight="false" outlineLevel="0" collapsed="false">
      <c r="A1" s="2"/>
      <c r="B1" s="2" t="s">
        <v>42</v>
      </c>
      <c r="C1" s="2" t="s">
        <v>43</v>
      </c>
      <c r="D1" s="2" t="s">
        <v>44</v>
      </c>
      <c r="E1" s="2" t="s">
        <v>45</v>
      </c>
      <c r="F1" s="2" t="s">
        <v>46</v>
      </c>
      <c r="G1" s="22" t="s">
        <v>47</v>
      </c>
    </row>
    <row r="2" customFormat="false" ht="13.8" hidden="false" customHeight="false" outlineLevel="0" collapsed="false">
      <c r="A2" s="2" t="str">
        <f aca="false">"&lt;500"</f>
        <v>&lt;500</v>
      </c>
      <c r="B2" s="2" t="n">
        <v>0.032</v>
      </c>
      <c r="C2" s="2" t="n">
        <v>0.031767</v>
      </c>
      <c r="D2" s="2" t="n">
        <v>0.0769</v>
      </c>
      <c r="E2" s="2" t="n">
        <v>0.031767</v>
      </c>
      <c r="F2" s="2" t="n">
        <v>0.027</v>
      </c>
      <c r="G2" s="22" t="n">
        <v>0.0102</v>
      </c>
    </row>
    <row r="3" customFormat="false" ht="13.8" hidden="false" customHeight="false" outlineLevel="0" collapsed="false">
      <c r="A3" s="2" t="str">
        <f aca="false">"500--1000"</f>
        <v>500--1000</v>
      </c>
      <c r="B3" s="2" t="n">
        <v>0.02</v>
      </c>
      <c r="C3" s="2" t="n">
        <v>0.021767</v>
      </c>
      <c r="D3" s="2" t="n">
        <f aca="false">D2</f>
        <v>0.0769</v>
      </c>
      <c r="E3" s="2" t="n">
        <v>0.021767</v>
      </c>
      <c r="F3" s="2" t="n">
        <f aca="false">F2</f>
        <v>0.027</v>
      </c>
      <c r="G3" s="22" t="n">
        <f aca="false">G2</f>
        <v>0.0102</v>
      </c>
    </row>
    <row r="4" customFormat="false" ht="13.8" hidden="false" customHeight="false" outlineLevel="0" collapsed="false">
      <c r="A4" s="2" t="str">
        <f aca="false">"1000+"</f>
        <v>1000+</v>
      </c>
      <c r="B4" s="2" t="n">
        <v>0.086</v>
      </c>
      <c r="C4" s="2" t="n">
        <v>0.091767</v>
      </c>
      <c r="D4" s="2" t="n">
        <f aca="false">D3</f>
        <v>0.0769</v>
      </c>
      <c r="E4" s="2" t="n">
        <v>0.092767</v>
      </c>
      <c r="F4" s="2" t="n">
        <v>0.067</v>
      </c>
      <c r="G4" s="22" t="n">
        <f aca="false">0.0906</f>
        <v>0.0906</v>
      </c>
    </row>
    <row r="5" customFormat="false" ht="13.8" hidden="false" customHeight="false" outlineLevel="0" collapsed="false">
      <c r="A5" s="2" t="s">
        <v>48</v>
      </c>
      <c r="B5" s="2" t="n">
        <v>0</v>
      </c>
      <c r="C5" s="2" t="n">
        <v>5</v>
      </c>
      <c r="D5" s="2" t="n">
        <v>2.26</v>
      </c>
      <c r="E5" s="2" t="n">
        <v>5</v>
      </c>
      <c r="F5" s="2" t="n">
        <v>5</v>
      </c>
      <c r="G5" s="22" t="n">
        <v>8.5</v>
      </c>
    </row>
    <row r="6" customFormat="false" ht="13.8" hidden="false" customHeight="false" outlineLevel="0" collapsed="false">
      <c r="A6" s="2" t="s">
        <v>49</v>
      </c>
      <c r="B6" s="2" t="n">
        <v>9</v>
      </c>
      <c r="C6" s="2" t="n">
        <f aca="false">$B6</f>
        <v>9</v>
      </c>
      <c r="D6" s="2" t="n">
        <v>0</v>
      </c>
      <c r="E6" s="2" t="n">
        <f aca="false">$B6</f>
        <v>9</v>
      </c>
      <c r="F6" s="2" t="n">
        <f aca="false">$B6</f>
        <v>9</v>
      </c>
      <c r="G6" s="22" t="n">
        <f aca="false">$B6</f>
        <v>9</v>
      </c>
    </row>
    <row r="7" customFormat="false" ht="13.8" hidden="false" customHeight="false" outlineLevel="0" collapsed="false">
      <c r="A7" s="2" t="s">
        <v>50</v>
      </c>
      <c r="B7" s="2" t="n">
        <v>0.0367</v>
      </c>
      <c r="C7" s="2" t="n">
        <f aca="false">$B7</f>
        <v>0.0367</v>
      </c>
      <c r="D7" s="2" t="n">
        <v>0</v>
      </c>
      <c r="E7" s="2" t="n">
        <f aca="false">$B7</f>
        <v>0.0367</v>
      </c>
      <c r="F7" s="2" t="n">
        <f aca="false">$B7</f>
        <v>0.0367</v>
      </c>
      <c r="G7" s="22" t="n">
        <f aca="false">$B7</f>
        <v>0.0367</v>
      </c>
    </row>
    <row r="8" customFormat="false" ht="13.8" hidden="false" customHeight="false" outlineLevel="0" collapsed="false">
      <c r="A8" s="2"/>
      <c r="B8" s="2"/>
      <c r="C8" s="2"/>
      <c r="D8" s="2"/>
      <c r="E8" s="2"/>
      <c r="F8" s="2"/>
      <c r="G8" s="22"/>
    </row>
    <row r="9" customFormat="false" ht="13.8" hidden="false" customHeight="false" outlineLevel="0" collapsed="false">
      <c r="A9" s="2" t="s">
        <v>51</v>
      </c>
      <c r="B9" s="2"/>
      <c r="C9" s="2"/>
      <c r="D9" s="2"/>
      <c r="E9" s="2"/>
      <c r="F9" s="2"/>
      <c r="G9" s="22"/>
    </row>
    <row r="10" customFormat="false" ht="13.8" hidden="false" customHeight="false" outlineLevel="0" collapsed="false">
      <c r="A10" s="2" t="s">
        <v>52</v>
      </c>
      <c r="B10" s="17" t="s">
        <v>53</v>
      </c>
      <c r="C10" s="17"/>
      <c r="D10" s="17"/>
      <c r="E10" s="17"/>
      <c r="F10" s="17"/>
      <c r="G10" s="17"/>
    </row>
    <row r="11" customFormat="false" ht="13.8" hidden="false" customHeight="false" outlineLevel="0" collapsed="false">
      <c r="A11" s="2" t="n">
        <f aca="false">750</f>
        <v>750</v>
      </c>
      <c r="B11" s="4" t="n">
        <f aca="false">$A11*B$7+B$6+B$5+MIN($A11,500)*B$2+MIN(500,MAX(0,$A11-500))*B$3+MAX(0,$A11-1000)*B$4</f>
        <v>57.525</v>
      </c>
      <c r="C11" s="4" t="n">
        <f aca="false">$A11*C$7+C$6+C$5+MIN($A11,500)*C$2+MIN(500,MAX(0,$A11-500))*C$3+MAX(0,$A11-1000)*C$4</f>
        <v>62.85025</v>
      </c>
      <c r="D11" s="4" t="n">
        <f aca="false">$A11*D$7+D$6+D$5+MIN($A11,500)*D$2+MIN(500,MAX(0,$A11-500))*D$3+MAX(0,$A11-1000)*D$4</f>
        <v>59.935</v>
      </c>
      <c r="E11" s="4" t="n">
        <f aca="false">$A11*E$7+E$6+E$5+MIN($A11,500)*E$2+MIN(500,MAX(0,$A11-500))*E$3+MAX(0,$A11-1000)*E$4</f>
        <v>62.85025</v>
      </c>
      <c r="F11" s="4" t="n">
        <f aca="false">$A11*F$7+F$6+F$5+MIN($A11,500)*F$2+MIN(500,MAX(0,$A11-500))*F$3+MAX(0,$A11-1000)*F$4</f>
        <v>61.775</v>
      </c>
      <c r="G11" s="23" t="n">
        <f aca="false">$A11*G$7+G$6+G$5+MIN($A11,500)*G$2+MIN(500,MAX(0,$A11-500))*G$3+MAX(0,$A11-1000)*G$4</f>
        <v>52.675</v>
      </c>
    </row>
    <row r="12" customFormat="false" ht="13.8" hidden="false" customHeight="false" outlineLevel="0" collapsed="false">
      <c r="A12" s="2" t="n">
        <f aca="false">A11+50</f>
        <v>800</v>
      </c>
      <c r="B12" s="4" t="n">
        <f aca="false">$A12*B$7+B$6+B$5+MIN($A12,500)*B$2+MIN(500,MAX(0,$A12-500))*B$3+MAX(0,$A12-1000)*B$4</f>
        <v>60.36</v>
      </c>
      <c r="C12" s="4" t="n">
        <f aca="false">$A12*C$7+C$6+C$5+MIN($A12,500)*C$2+MIN(500,MAX(0,$A12-500))*C$3+MAX(0,$A12-1000)*C$4</f>
        <v>65.7736</v>
      </c>
      <c r="D12" s="4" t="n">
        <f aca="false">$A12*D$7+D$6+D$5+MIN($A12,500)*D$2+MIN(500,MAX(0,$A12-500))*D$3+MAX(0,$A12-1000)*D$4</f>
        <v>63.78</v>
      </c>
      <c r="E12" s="4" t="n">
        <f aca="false">$A12*E$7+E$6+E$5+MIN($A12,500)*E$2+MIN(500,MAX(0,$A12-500))*E$3+MAX(0,$A12-1000)*E$4</f>
        <v>65.7736</v>
      </c>
      <c r="F12" s="4" t="n">
        <f aca="false">$A12*F$7+F$6+F$5+MIN($A12,500)*F$2+MIN(500,MAX(0,$A12-500))*F$3+MAX(0,$A12-1000)*F$4</f>
        <v>64.96</v>
      </c>
      <c r="G12" s="23" t="n">
        <f aca="false">$A12*G$7+G$6+G$5+MIN($A12,500)*G$2+MIN(500,MAX(0,$A12-500))*G$3+MAX(0,$A12-1000)*G$4</f>
        <v>55.02</v>
      </c>
    </row>
    <row r="13" customFormat="false" ht="13.8" hidden="false" customHeight="false" outlineLevel="0" collapsed="false">
      <c r="A13" s="2" t="n">
        <f aca="false">A12+50</f>
        <v>850</v>
      </c>
      <c r="B13" s="4" t="n">
        <f aca="false">$A13*B$7+B$6+B$5+MIN($A13,500)*B$2+MIN(500,MAX(0,$A13-500))*B$3+MAX(0,$A13-1000)*B$4</f>
        <v>63.195</v>
      </c>
      <c r="C13" s="4" t="n">
        <f aca="false">$A13*C$7+C$6+C$5+MIN($A13,500)*C$2+MIN(500,MAX(0,$A13-500))*C$3+MAX(0,$A13-1000)*C$4</f>
        <v>68.69695</v>
      </c>
      <c r="D13" s="4" t="n">
        <f aca="false">$A13*D$7+D$6+D$5+MIN($A13,500)*D$2+MIN(500,MAX(0,$A13-500))*D$3+MAX(0,$A13-1000)*D$4</f>
        <v>67.625</v>
      </c>
      <c r="E13" s="4" t="n">
        <f aca="false">$A13*E$7+E$6+E$5+MIN($A13,500)*E$2+MIN(500,MAX(0,$A13-500))*E$3+MAX(0,$A13-1000)*E$4</f>
        <v>68.69695</v>
      </c>
      <c r="F13" s="4" t="n">
        <f aca="false">$A13*F$7+F$6+F$5+MIN($A13,500)*F$2+MIN(500,MAX(0,$A13-500))*F$3+MAX(0,$A13-1000)*F$4</f>
        <v>68.145</v>
      </c>
      <c r="G13" s="23" t="n">
        <f aca="false">$A13*G$7+G$6+G$5+MIN($A13,500)*G$2+MIN(500,MAX(0,$A13-500))*G$3+MAX(0,$A13-1000)*G$4</f>
        <v>57.365</v>
      </c>
    </row>
    <row r="14" customFormat="false" ht="13.8" hidden="false" customHeight="false" outlineLevel="0" collapsed="false">
      <c r="A14" s="2" t="n">
        <f aca="false">A13+50</f>
        <v>900</v>
      </c>
      <c r="B14" s="4" t="n">
        <f aca="false">$A14*B$7+B$6+B$5+MIN($A14,500)*B$2+MIN(500,MAX(0,$A14-500))*B$3+MAX(0,$A14-1000)*B$4</f>
        <v>66.03</v>
      </c>
      <c r="C14" s="4" t="n">
        <f aca="false">$A14*C$7+C$6+C$5+MIN($A14,500)*C$2+MIN(500,MAX(0,$A14-500))*C$3+MAX(0,$A14-1000)*C$4</f>
        <v>71.6203</v>
      </c>
      <c r="D14" s="4" t="n">
        <f aca="false">$A14*D$7+D$6+D$5+MIN($A14,500)*D$2+MIN(500,MAX(0,$A14-500))*D$3+MAX(0,$A14-1000)*D$4</f>
        <v>71.47</v>
      </c>
      <c r="E14" s="4" t="n">
        <f aca="false">$A14*E$7+E$6+E$5+MIN($A14,500)*E$2+MIN(500,MAX(0,$A14-500))*E$3+MAX(0,$A14-1000)*E$4</f>
        <v>71.6203</v>
      </c>
      <c r="F14" s="4" t="n">
        <f aca="false">$A14*F$7+F$6+F$5+MIN($A14,500)*F$2+MIN(500,MAX(0,$A14-500))*F$3+MAX(0,$A14-1000)*F$4</f>
        <v>71.33</v>
      </c>
      <c r="G14" s="23" t="n">
        <f aca="false">$A14*G$7+G$6+G$5+MIN($A14,500)*G$2+MIN(500,MAX(0,$A14-500))*G$3+MAX(0,$A14-1000)*G$4</f>
        <v>59.71</v>
      </c>
    </row>
    <row r="15" customFormat="false" ht="13.8" hidden="false" customHeight="false" outlineLevel="0" collapsed="false">
      <c r="A15" s="2" t="n">
        <f aca="false">A14+50</f>
        <v>950</v>
      </c>
      <c r="B15" s="4" t="n">
        <f aca="false">$A15*B$7+B$6+B$5+MIN($A15,500)*B$2+MIN(500,MAX(0,$A15-500))*B$3+MAX(0,$A15-1000)*B$4</f>
        <v>68.865</v>
      </c>
      <c r="C15" s="4" t="n">
        <f aca="false">$A15*C$7+C$6+C$5+MIN($A15,500)*C$2+MIN(500,MAX(0,$A15-500))*C$3+MAX(0,$A15-1000)*C$4</f>
        <v>74.54365</v>
      </c>
      <c r="D15" s="4" t="n">
        <f aca="false">$A15*D$7+D$6+D$5+MIN($A15,500)*D$2+MIN(500,MAX(0,$A15-500))*D$3+MAX(0,$A15-1000)*D$4</f>
        <v>75.315</v>
      </c>
      <c r="E15" s="4" t="n">
        <f aca="false">$A15*E$7+E$6+E$5+MIN($A15,500)*E$2+MIN(500,MAX(0,$A15-500))*E$3+MAX(0,$A15-1000)*E$4</f>
        <v>74.54365</v>
      </c>
      <c r="F15" s="4" t="n">
        <f aca="false">$A15*F$7+F$6+F$5+MIN($A15,500)*F$2+MIN(500,MAX(0,$A15-500))*F$3+MAX(0,$A15-1000)*F$4</f>
        <v>74.515</v>
      </c>
      <c r="G15" s="23" t="n">
        <f aca="false">$A15*G$7+G$6+G$5+MIN($A15,500)*G$2+MIN(500,MAX(0,$A15-500))*G$3+MAX(0,$A15-1000)*G$4</f>
        <v>62.055</v>
      </c>
    </row>
    <row r="16" customFormat="false" ht="13.8" hidden="false" customHeight="false" outlineLevel="0" collapsed="false">
      <c r="A16" s="2" t="n">
        <f aca="false">A15+50</f>
        <v>1000</v>
      </c>
      <c r="B16" s="4" t="n">
        <f aca="false">$A16*B$7+B$6+B$5+MIN($A16,500)*B$2+MIN(500,MAX(0,$A16-500))*B$3+MAX(0,$A16-1000)*B$4</f>
        <v>71.7</v>
      </c>
      <c r="C16" s="4" t="n">
        <f aca="false">$A16*C$7+C$6+C$5+MIN($A16,500)*C$2+MIN(500,MAX(0,$A16-500))*C$3+MAX(0,$A16-1000)*C$4</f>
        <v>77.467</v>
      </c>
      <c r="D16" s="4" t="n">
        <f aca="false">$A16*D$7+D$6+D$5+MIN($A16,500)*D$2+MIN(500,MAX(0,$A16-500))*D$3+MAX(0,$A16-1000)*D$4</f>
        <v>79.16</v>
      </c>
      <c r="E16" s="4" t="n">
        <f aca="false">$A16*E$7+E$6+E$5+MIN($A16,500)*E$2+MIN(500,MAX(0,$A16-500))*E$3+MAX(0,$A16-1000)*E$4</f>
        <v>77.467</v>
      </c>
      <c r="F16" s="4" t="n">
        <f aca="false">$A16*F$7+F$6+F$5+MIN($A16,500)*F$2+MIN(500,MAX(0,$A16-500))*F$3+MAX(0,$A16-1000)*F$4</f>
        <v>77.7</v>
      </c>
      <c r="G16" s="23" t="n">
        <f aca="false">$A16*G$7+G$6+G$5+MIN($A16,500)*G$2+MIN(500,MAX(0,$A16-500))*G$3+MAX(0,$A16-1000)*G$4</f>
        <v>64.4</v>
      </c>
    </row>
    <row r="17" customFormat="false" ht="13.8" hidden="false" customHeight="false" outlineLevel="0" collapsed="false">
      <c r="A17" s="2" t="n">
        <f aca="false">A16+50</f>
        <v>1050</v>
      </c>
      <c r="B17" s="4" t="n">
        <f aca="false">$A17*B$7+B$6+B$5+MIN($A17,500)*B$2+MIN(500,MAX(0,$A17-500))*B$3+MAX(0,$A17-1000)*B$4</f>
        <v>77.835</v>
      </c>
      <c r="C17" s="4" t="n">
        <f aca="false">$A17*C$7+C$6+C$5+MIN($A17,500)*C$2+MIN(500,MAX(0,$A17-500))*C$3+MAX(0,$A17-1000)*C$4</f>
        <v>83.89035</v>
      </c>
      <c r="D17" s="4" t="n">
        <f aca="false">$A17*D$7+D$6+D$5+MIN($A17,500)*D$2+MIN(500,MAX(0,$A17-500))*D$3+MAX(0,$A17-1000)*D$4</f>
        <v>83.005</v>
      </c>
      <c r="E17" s="4" t="n">
        <f aca="false">$A17*E$7+E$6+E$5+MIN($A17,500)*E$2+MIN(500,MAX(0,$A17-500))*E$3+MAX(0,$A17-1000)*E$4</f>
        <v>83.94035</v>
      </c>
      <c r="F17" s="4" t="n">
        <f aca="false">$A17*F$7+F$6+F$5+MIN($A17,500)*F$2+MIN(500,MAX(0,$A17-500))*F$3+MAX(0,$A17-1000)*F$4</f>
        <v>82.885</v>
      </c>
      <c r="G17" s="23" t="n">
        <f aca="false">$A17*G$7+G$6+G$5+MIN($A17,500)*G$2+MIN(500,MAX(0,$A17-500))*G$3+MAX(0,$A17-1000)*G$4</f>
        <v>70.765</v>
      </c>
    </row>
    <row r="18" customFormat="false" ht="13.8" hidden="false" customHeight="false" outlineLevel="0" collapsed="false">
      <c r="A18" s="2" t="n">
        <f aca="false">A17+50</f>
        <v>1100</v>
      </c>
      <c r="B18" s="4" t="n">
        <f aca="false">$A18*B$7+B$6+B$5+MIN($A18,500)*B$2+MIN(500,MAX(0,$A18-500))*B$3+MAX(0,$A18-1000)*B$4</f>
        <v>83.97</v>
      </c>
      <c r="C18" s="4" t="n">
        <f aca="false">$A18*C$7+C$6+C$5+MIN($A18,500)*C$2+MIN(500,MAX(0,$A18-500))*C$3+MAX(0,$A18-1000)*C$4</f>
        <v>90.3137</v>
      </c>
      <c r="D18" s="4" t="n">
        <f aca="false">$A18*D$7+D$6+D$5+MIN($A18,500)*D$2+MIN(500,MAX(0,$A18-500))*D$3+MAX(0,$A18-1000)*D$4</f>
        <v>86.85</v>
      </c>
      <c r="E18" s="4" t="n">
        <f aca="false">$A18*E$7+E$6+E$5+MIN($A18,500)*E$2+MIN(500,MAX(0,$A18-500))*E$3+MAX(0,$A18-1000)*E$4</f>
        <v>90.4137</v>
      </c>
      <c r="F18" s="4" t="n">
        <f aca="false">$A18*F$7+F$6+F$5+MIN($A18,500)*F$2+MIN(500,MAX(0,$A18-500))*F$3+MAX(0,$A18-1000)*F$4</f>
        <v>88.07</v>
      </c>
      <c r="G18" s="23" t="n">
        <f aca="false">$A18*G$7+G$6+G$5+MIN($A18,500)*G$2+MIN(500,MAX(0,$A18-500))*G$3+MAX(0,$A18-1000)*G$4</f>
        <v>77.13</v>
      </c>
    </row>
    <row r="19" customFormat="false" ht="13.8" hidden="false" customHeight="false" outlineLevel="0" collapsed="false">
      <c r="A19" s="2" t="n">
        <f aca="false">A18+50</f>
        <v>1150</v>
      </c>
      <c r="B19" s="4" t="n">
        <f aca="false">$A19*B$7+B$6+B$5+MIN($A19,500)*B$2+MIN(500,MAX(0,$A19-500))*B$3+MAX(0,$A19-1000)*B$4</f>
        <v>90.105</v>
      </c>
      <c r="C19" s="4" t="n">
        <f aca="false">$A19*C$7+C$6+C$5+MIN($A19,500)*C$2+MIN(500,MAX(0,$A19-500))*C$3+MAX(0,$A19-1000)*C$4</f>
        <v>96.73705</v>
      </c>
      <c r="D19" s="4" t="n">
        <f aca="false">$A19*D$7+D$6+D$5+MIN($A19,500)*D$2+MIN(500,MAX(0,$A19-500))*D$3+MAX(0,$A19-1000)*D$4</f>
        <v>90.695</v>
      </c>
      <c r="E19" s="4" t="n">
        <f aca="false">$A19*E$7+E$6+E$5+MIN($A19,500)*E$2+MIN(500,MAX(0,$A19-500))*E$3+MAX(0,$A19-1000)*E$4</f>
        <v>96.88705</v>
      </c>
      <c r="F19" s="4" t="n">
        <f aca="false">$A19*F$7+F$6+F$5+MIN($A19,500)*F$2+MIN(500,MAX(0,$A19-500))*F$3+MAX(0,$A19-1000)*F$4</f>
        <v>93.255</v>
      </c>
      <c r="G19" s="23" t="n">
        <f aca="false">$A19*G$7+G$6+G$5+MIN($A19,500)*G$2+MIN(500,MAX(0,$A19-500))*G$3+MAX(0,$A19-1000)*G$4</f>
        <v>83.495</v>
      </c>
    </row>
    <row r="20" customFormat="false" ht="13.8" hidden="false" customHeight="false" outlineLevel="0" collapsed="false">
      <c r="A20" s="2" t="n">
        <f aca="false">A19+50</f>
        <v>1200</v>
      </c>
      <c r="B20" s="4" t="n">
        <f aca="false">$A20*B$7+B$6+B$5+MIN($A20,500)*B$2+MIN(500,MAX(0,$A20-500))*B$3+MAX(0,$A20-1000)*B$4</f>
        <v>96.24</v>
      </c>
      <c r="C20" s="4" t="n">
        <f aca="false">$A20*C$7+C$6+C$5+MIN($A20,500)*C$2+MIN(500,MAX(0,$A20-500))*C$3+MAX(0,$A20-1000)*C$4</f>
        <v>103.1604</v>
      </c>
      <c r="D20" s="4" t="n">
        <f aca="false">$A20*D$7+D$6+D$5+MIN($A20,500)*D$2+MIN(500,MAX(0,$A20-500))*D$3+MAX(0,$A20-1000)*D$4</f>
        <v>94.54</v>
      </c>
      <c r="E20" s="4" t="n">
        <f aca="false">$A20*E$7+E$6+E$5+MIN($A20,500)*E$2+MIN(500,MAX(0,$A20-500))*E$3+MAX(0,$A20-1000)*E$4</f>
        <v>103.3604</v>
      </c>
      <c r="F20" s="4" t="n">
        <f aca="false">$A20*F$7+F$6+F$5+MIN($A20,500)*F$2+MIN(500,MAX(0,$A20-500))*F$3+MAX(0,$A20-1000)*F$4</f>
        <v>98.44</v>
      </c>
      <c r="G20" s="23" t="n">
        <f aca="false">$A20*G$7+G$6+G$5+MIN($A20,500)*G$2+MIN(500,MAX(0,$A20-500))*G$3+MAX(0,$A20-1000)*G$4</f>
        <v>89.86</v>
      </c>
    </row>
    <row r="21" customFormat="false" ht="13.8" hidden="false" customHeight="false" outlineLevel="0" collapsed="false">
      <c r="A21" s="2" t="n">
        <f aca="false">A20+50</f>
        <v>1250</v>
      </c>
      <c r="B21" s="4" t="n">
        <f aca="false">$A21*B$7+B$6+B$5+MIN($A21,500)*B$2+MIN(500,MAX(0,$A21-500))*B$3+MAX(0,$A21-1000)*B$4</f>
        <v>102.375</v>
      </c>
      <c r="C21" s="4" t="n">
        <f aca="false">$A21*C$7+C$6+C$5+MIN($A21,500)*C$2+MIN(500,MAX(0,$A21-500))*C$3+MAX(0,$A21-1000)*C$4</f>
        <v>109.58375</v>
      </c>
      <c r="D21" s="4" t="n">
        <f aca="false">$A21*D$7+D$6+D$5+MIN($A21,500)*D$2+MIN(500,MAX(0,$A21-500))*D$3+MAX(0,$A21-1000)*D$4</f>
        <v>98.385</v>
      </c>
      <c r="E21" s="4" t="n">
        <f aca="false">$A21*E$7+E$6+E$5+MIN($A21,500)*E$2+MIN(500,MAX(0,$A21-500))*E$3+MAX(0,$A21-1000)*E$4</f>
        <v>109.83375</v>
      </c>
      <c r="F21" s="4" t="n">
        <f aca="false">$A21*F$7+F$6+F$5+MIN($A21,500)*F$2+MIN(500,MAX(0,$A21-500))*F$3+MAX(0,$A21-1000)*F$4</f>
        <v>103.625</v>
      </c>
      <c r="G21" s="23" t="n">
        <f aca="false">$A21*G$7+G$6+G$5+MIN($A21,500)*G$2+MIN(500,MAX(0,$A21-500))*G$3+MAX(0,$A21-1000)*G$4</f>
        <v>96.225</v>
      </c>
    </row>
    <row r="22" customFormat="false" ht="13.8" hidden="false" customHeight="false" outlineLevel="0" collapsed="false">
      <c r="A22" s="2" t="n">
        <f aca="false">A21+50</f>
        <v>1300</v>
      </c>
      <c r="B22" s="4" t="n">
        <f aca="false">$A22*B$7+B$6+B$5+MIN($A22,500)*B$2+MIN(500,MAX(0,$A22-500))*B$3+MAX(0,$A22-1000)*B$4</f>
        <v>108.51</v>
      </c>
      <c r="C22" s="4" t="n">
        <f aca="false">$A22*C$7+C$6+C$5+MIN($A22,500)*C$2+MIN(500,MAX(0,$A22-500))*C$3+MAX(0,$A22-1000)*C$4</f>
        <v>116.0071</v>
      </c>
      <c r="D22" s="4" t="n">
        <f aca="false">$A22*D$7+D$6+D$5+MIN($A22,500)*D$2+MIN(500,MAX(0,$A22-500))*D$3+MAX(0,$A22-1000)*D$4</f>
        <v>102.23</v>
      </c>
      <c r="E22" s="4" t="n">
        <f aca="false">$A22*E$7+E$6+E$5+MIN($A22,500)*E$2+MIN(500,MAX(0,$A22-500))*E$3+MAX(0,$A22-1000)*E$4</f>
        <v>116.3071</v>
      </c>
      <c r="F22" s="4" t="n">
        <f aca="false">$A22*F$7+F$6+F$5+MIN($A22,500)*F$2+MIN(500,MAX(0,$A22-500))*F$3+MAX(0,$A22-1000)*F$4</f>
        <v>108.81</v>
      </c>
      <c r="G22" s="23" t="n">
        <f aca="false">$A22*G$7+G$6+G$5+MIN($A22,500)*G$2+MIN(500,MAX(0,$A22-500))*G$3+MAX(0,$A22-1000)*G$4</f>
        <v>102.59</v>
      </c>
    </row>
    <row r="23" customFormat="false" ht="13.8" hidden="false" customHeight="false" outlineLevel="0" collapsed="false">
      <c r="A23" s="2" t="n">
        <f aca="false">A22+50</f>
        <v>1350</v>
      </c>
      <c r="B23" s="4" t="n">
        <f aca="false">$A23*B$7+B$6+B$5+MIN($A23,500)*B$2+MIN(500,MAX(0,$A23-500))*B$3+MAX(0,$A23-1000)*B$4</f>
        <v>114.645</v>
      </c>
      <c r="C23" s="4" t="n">
        <f aca="false">$A23*C$7+C$6+C$5+MIN($A23,500)*C$2+MIN(500,MAX(0,$A23-500))*C$3+MAX(0,$A23-1000)*C$4</f>
        <v>122.43045</v>
      </c>
      <c r="D23" s="4" t="n">
        <f aca="false">$A23*D$7+D$6+D$5+MIN($A23,500)*D$2+MIN(500,MAX(0,$A23-500))*D$3+MAX(0,$A23-1000)*D$4</f>
        <v>106.075</v>
      </c>
      <c r="E23" s="4" t="n">
        <f aca="false">$A23*E$7+E$6+E$5+MIN($A23,500)*E$2+MIN(500,MAX(0,$A23-500))*E$3+MAX(0,$A23-1000)*E$4</f>
        <v>122.78045</v>
      </c>
      <c r="F23" s="4" t="n">
        <f aca="false">$A23*F$7+F$6+F$5+MIN($A23,500)*F$2+MIN(500,MAX(0,$A23-500))*F$3+MAX(0,$A23-1000)*F$4</f>
        <v>113.995</v>
      </c>
      <c r="G23" s="23" t="n">
        <f aca="false">$A23*G$7+G$6+G$5+MIN($A23,500)*G$2+MIN(500,MAX(0,$A23-500))*G$3+MAX(0,$A23-1000)*G$4</f>
        <v>108.955</v>
      </c>
    </row>
    <row r="24" customFormat="false" ht="13.8" hidden="false" customHeight="false" outlineLevel="0" collapsed="false">
      <c r="A24" s="2" t="n">
        <f aca="false">A23+50</f>
        <v>1400</v>
      </c>
      <c r="B24" s="4" t="n">
        <f aca="false">$A24*B$7+B$6+B$5+MIN($A24,500)*B$2+MIN(500,MAX(0,$A24-500))*B$3+MAX(0,$A24-1000)*B$4</f>
        <v>120.78</v>
      </c>
      <c r="C24" s="4" t="n">
        <f aca="false">$A24*C$7+C$6+C$5+MIN($A24,500)*C$2+MIN(500,MAX(0,$A24-500))*C$3+MAX(0,$A24-1000)*C$4</f>
        <v>128.8538</v>
      </c>
      <c r="D24" s="4" t="n">
        <f aca="false">$A24*D$7+D$6+D$5+MIN($A24,500)*D$2+MIN(500,MAX(0,$A24-500))*D$3+MAX(0,$A24-1000)*D$4</f>
        <v>109.92</v>
      </c>
      <c r="E24" s="4" t="n">
        <f aca="false">$A24*E$7+E$6+E$5+MIN($A24,500)*E$2+MIN(500,MAX(0,$A24-500))*E$3+MAX(0,$A24-1000)*E$4</f>
        <v>129.2538</v>
      </c>
      <c r="F24" s="4" t="n">
        <f aca="false">$A24*F$7+F$6+F$5+MIN($A24,500)*F$2+MIN(500,MAX(0,$A24-500))*F$3+MAX(0,$A24-1000)*F$4</f>
        <v>119.18</v>
      </c>
      <c r="G24" s="23" t="n">
        <f aca="false">$A24*G$7+G$6+G$5+MIN($A24,500)*G$2+MIN(500,MAX(0,$A24-500))*G$3+MAX(0,$A24-1000)*G$4</f>
        <v>115.32</v>
      </c>
    </row>
    <row r="25" customFormat="false" ht="13.8" hidden="false" customHeight="false" outlineLevel="0" collapsed="false">
      <c r="A25" s="2" t="n">
        <f aca="false">A24+50</f>
        <v>1450</v>
      </c>
      <c r="B25" s="4" t="n">
        <f aca="false">$A25*B$7+B$6+B$5+MIN($A25,500)*B$2+MIN(500,MAX(0,$A25-500))*B$3+MAX(0,$A25-1000)*B$4</f>
        <v>126.915</v>
      </c>
      <c r="C25" s="4" t="n">
        <f aca="false">$A25*C$7+C$6+C$5+MIN($A25,500)*C$2+MIN(500,MAX(0,$A25-500))*C$3+MAX(0,$A25-1000)*C$4</f>
        <v>135.27715</v>
      </c>
      <c r="D25" s="4" t="n">
        <f aca="false">$A25*D$7+D$6+D$5+MIN($A25,500)*D$2+MIN(500,MAX(0,$A25-500))*D$3+MAX(0,$A25-1000)*D$4</f>
        <v>113.765</v>
      </c>
      <c r="E25" s="4" t="n">
        <f aca="false">$A25*E$7+E$6+E$5+MIN($A25,500)*E$2+MIN(500,MAX(0,$A25-500))*E$3+MAX(0,$A25-1000)*E$4</f>
        <v>135.72715</v>
      </c>
      <c r="F25" s="4" t="n">
        <f aca="false">$A25*F$7+F$6+F$5+MIN($A25,500)*F$2+MIN(500,MAX(0,$A25-500))*F$3+MAX(0,$A25-1000)*F$4</f>
        <v>124.365</v>
      </c>
      <c r="G25" s="23" t="n">
        <f aca="false">$A25*G$7+G$6+G$5+MIN($A25,500)*G$2+MIN(500,MAX(0,$A25-500))*G$3+MAX(0,$A25-1000)*G$4</f>
        <v>121.685</v>
      </c>
    </row>
    <row r="26" customFormat="false" ht="13.8" hidden="false" customHeight="false" outlineLevel="0" collapsed="false">
      <c r="A26" s="2" t="n">
        <f aca="false">A25+50</f>
        <v>1500</v>
      </c>
      <c r="B26" s="4" t="n">
        <f aca="false">$A26*B$7+B$6+B$5+MIN($A26,500)*B$2+MIN(500,MAX(0,$A26-500))*B$3+MAX(0,$A26-1000)*B$4</f>
        <v>133.05</v>
      </c>
      <c r="C26" s="4" t="n">
        <f aca="false">$A26*C$7+C$6+C$5+MIN($A26,500)*C$2+MIN(500,MAX(0,$A26-500))*C$3+MAX(0,$A26-1000)*C$4</f>
        <v>141.7005</v>
      </c>
      <c r="D26" s="4" t="n">
        <f aca="false">$A26*D$7+D$6+D$5+MIN($A26,500)*D$2+MIN(500,MAX(0,$A26-500))*D$3+MAX(0,$A26-1000)*D$4</f>
        <v>117.61</v>
      </c>
      <c r="E26" s="4" t="n">
        <f aca="false">$A26*E$7+E$6+E$5+MIN($A26,500)*E$2+MIN(500,MAX(0,$A26-500))*E$3+MAX(0,$A26-1000)*E$4</f>
        <v>142.2005</v>
      </c>
      <c r="F26" s="4" t="n">
        <f aca="false">$A26*F$7+F$6+F$5+MIN($A26,500)*F$2+MIN(500,MAX(0,$A26-500))*F$3+MAX(0,$A26-1000)*F$4</f>
        <v>129.55</v>
      </c>
      <c r="G26" s="23" t="n">
        <f aca="false">$A26*G$7+G$6+G$5+MIN($A26,500)*G$2+MIN(500,MAX(0,$A26-500))*G$3+MAX(0,$A26-1000)*G$4</f>
        <v>128.05</v>
      </c>
    </row>
    <row r="27" customFormat="false" ht="13.8" hidden="false" customHeight="false" outlineLevel="0" collapsed="false">
      <c r="A27" s="2"/>
      <c r="B27" s="4"/>
      <c r="C27" s="4"/>
      <c r="D27" s="4"/>
      <c r="E27" s="4"/>
      <c r="F27" s="4"/>
      <c r="G27" s="23"/>
    </row>
    <row r="28" customFormat="false" ht="25.9" hidden="false" customHeight="true" outlineLevel="0" collapsed="false">
      <c r="A28" s="3" t="s">
        <v>54</v>
      </c>
      <c r="B28" s="4"/>
      <c r="C28" s="4"/>
      <c r="D28" s="4"/>
      <c r="E28" s="4"/>
      <c r="F28" s="4"/>
      <c r="G28" s="23"/>
    </row>
    <row r="29" customFormat="false" ht="13.8" hidden="false" customHeight="false" outlineLevel="0" collapsed="false">
      <c r="A29" s="2" t="s">
        <v>52</v>
      </c>
      <c r="B29" s="17" t="s">
        <v>53</v>
      </c>
      <c r="C29" s="17"/>
      <c r="D29" s="17"/>
      <c r="E29" s="17"/>
      <c r="F29" s="17"/>
      <c r="G29" s="17"/>
    </row>
    <row r="30" customFormat="false" ht="13.8" hidden="false" customHeight="false" outlineLevel="0" collapsed="false">
      <c r="A30" s="2" t="n">
        <v>708</v>
      </c>
      <c r="B30" s="4" t="n">
        <f aca="false">$A30*B$7+B$6+B$5+MIN($A30,500)*B$2+MIN(500,MAX(0,$A30-500))*B$3+MAX(0,$A30-1000)*B$4</f>
        <v>55.1436</v>
      </c>
      <c r="C30" s="4" t="n">
        <f aca="false">$A30*C$7+C$6+C$5+MIN($A30,500)*C$2+MIN(500,MAX(0,$A30-500))*C$3+MAX(0,$A30-1000)*C$4</f>
        <v>60.394636</v>
      </c>
      <c r="D30" s="4" t="n">
        <f aca="false">$A30*D$7+D$6+D$5+MIN($A30,500)*D$2+MIN(500,MAX(0,$A30-500))*D$3+MAX(0,$A30-1000)*D$4</f>
        <v>56.7052</v>
      </c>
      <c r="E30" s="4" t="n">
        <f aca="false">$A30*E$7+E$6+E$5+MIN($A30,500)*E$2+MIN(500,MAX(0,$A30-500))*E$3+MAX(0,$A30-1000)*E$4</f>
        <v>60.394636</v>
      </c>
      <c r="F30" s="4" t="n">
        <f aca="false">$A30*F$7+F$6+F$5+MIN($A30,500)*F$2+MIN(500,MAX(0,$A30-500))*F$3+MAX(0,$A30-1000)*F$4</f>
        <v>59.0996</v>
      </c>
      <c r="G30" s="23" t="n">
        <f aca="false">$A30*G$7+G$6+G$5+MIN($A30,500)*G$2+MIN(500,MAX(0,$A30-500))*G$3+MAX(0,$A30-1000)*G$4</f>
        <v>50.7052</v>
      </c>
    </row>
    <row r="31" customFormat="false" ht="13.8" hidden="false" customHeight="false" outlineLevel="0" collapsed="false">
      <c r="A31" s="2" t="n">
        <v>722</v>
      </c>
      <c r="B31" s="4" t="n">
        <f aca="false">$A31*B$7+B$6+B$5+MIN($A31,500)*B$2+MIN(500,MAX(0,$A31-500))*B$3+MAX(0,$A31-1000)*B$4</f>
        <v>55.9374</v>
      </c>
      <c r="C31" s="4" t="n">
        <f aca="false">$A31*C$7+C$6+C$5+MIN($A31,500)*C$2+MIN(500,MAX(0,$A31-500))*C$3+MAX(0,$A31-1000)*C$4</f>
        <v>61.213174</v>
      </c>
      <c r="D31" s="4" t="n">
        <f aca="false">$A31*D$7+D$6+D$5+MIN($A31,500)*D$2+MIN(500,MAX(0,$A31-500))*D$3+MAX(0,$A31-1000)*D$4</f>
        <v>57.7818</v>
      </c>
      <c r="E31" s="4" t="n">
        <f aca="false">$A31*E$7+E$6+E$5+MIN($A31,500)*E$2+MIN(500,MAX(0,$A31-500))*E$3+MAX(0,$A31-1000)*E$4</f>
        <v>61.213174</v>
      </c>
      <c r="F31" s="4" t="n">
        <f aca="false">$A31*F$7+F$6+F$5+MIN($A31,500)*F$2+MIN(500,MAX(0,$A31-500))*F$3+MAX(0,$A31-1000)*F$4</f>
        <v>59.9914</v>
      </c>
      <c r="G31" s="23" t="n">
        <f aca="false">$A31*G$7+G$6+G$5+MIN($A31,500)*G$2+MIN(500,MAX(0,$A31-500))*G$3+MAX(0,$A31-1000)*G$4</f>
        <v>51.3618</v>
      </c>
    </row>
    <row r="32" customFormat="false" ht="13.8" hidden="false" customHeight="false" outlineLevel="0" collapsed="false">
      <c r="A32" s="2" t="n">
        <v>816</v>
      </c>
      <c r="B32" s="4" t="n">
        <f aca="false">$A32*B$7+B$6+B$5+MIN($A32,500)*B$2+MIN(500,MAX(0,$A32-500))*B$3+MAX(0,$A32-1000)*B$4</f>
        <v>61.2672</v>
      </c>
      <c r="C32" s="4" t="n">
        <f aca="false">$A32*C$7+C$6+C$5+MIN($A32,500)*C$2+MIN(500,MAX(0,$A32-500))*C$3+MAX(0,$A32-1000)*C$4</f>
        <v>66.709072</v>
      </c>
      <c r="D32" s="4" t="n">
        <f aca="false">$A32*D$7+D$6+D$5+MIN($A32,500)*D$2+MIN(500,MAX(0,$A32-500))*D$3+MAX(0,$A32-1000)*D$4</f>
        <v>65.0104</v>
      </c>
      <c r="E32" s="4" t="n">
        <f aca="false">$A32*E$7+E$6+E$5+MIN($A32,500)*E$2+MIN(500,MAX(0,$A32-500))*E$3+MAX(0,$A32-1000)*E$4</f>
        <v>66.709072</v>
      </c>
      <c r="F32" s="4" t="n">
        <f aca="false">$A32*F$7+F$6+F$5+MIN($A32,500)*F$2+MIN(500,MAX(0,$A32-500))*F$3+MAX(0,$A32-1000)*F$4</f>
        <v>65.9792</v>
      </c>
      <c r="G32" s="23" t="n">
        <f aca="false">$A32*G$7+G$6+G$5+MIN($A32,500)*G$2+MIN(500,MAX(0,$A32-500))*G$3+MAX(0,$A32-1000)*G$4</f>
        <v>55.7704</v>
      </c>
    </row>
    <row r="33" customFormat="false" ht="13.8" hidden="false" customHeight="false" outlineLevel="0" collapsed="false">
      <c r="A33" s="2" t="n">
        <v>861</v>
      </c>
      <c r="B33" s="4" t="n">
        <f aca="false">$A33*B$7+B$6+B$5+MIN($A33,500)*B$2+MIN(500,MAX(0,$A33-500))*B$3+MAX(0,$A33-1000)*B$4</f>
        <v>63.8187</v>
      </c>
      <c r="C33" s="4" t="n">
        <f aca="false">$A33*C$7+C$6+C$5+MIN($A33,500)*C$2+MIN(500,MAX(0,$A33-500))*C$3+MAX(0,$A33-1000)*C$4</f>
        <v>69.340087</v>
      </c>
      <c r="D33" s="4" t="n">
        <f aca="false">$A33*D$7+D$6+D$5+MIN($A33,500)*D$2+MIN(500,MAX(0,$A33-500))*D$3+MAX(0,$A33-1000)*D$4</f>
        <v>68.4709</v>
      </c>
      <c r="E33" s="4" t="n">
        <f aca="false">$A33*E$7+E$6+E$5+MIN($A33,500)*E$2+MIN(500,MAX(0,$A33-500))*E$3+MAX(0,$A33-1000)*E$4</f>
        <v>69.340087</v>
      </c>
      <c r="F33" s="4" t="n">
        <f aca="false">$A33*F$7+F$6+F$5+MIN($A33,500)*F$2+MIN(500,MAX(0,$A33-500))*F$3+MAX(0,$A33-1000)*F$4</f>
        <v>68.8457</v>
      </c>
      <c r="G33" s="23" t="n">
        <f aca="false">$A33*G$7+G$6+G$5+MIN($A33,500)*G$2+MIN(500,MAX(0,$A33-500))*G$3+MAX(0,$A33-1000)*G$4</f>
        <v>57.8809</v>
      </c>
    </row>
    <row r="34" customFormat="false" ht="13.8" hidden="false" customHeight="false" outlineLevel="0" collapsed="false">
      <c r="A34" s="2" t="n">
        <v>1000</v>
      </c>
      <c r="B34" s="4" t="n">
        <f aca="false">$A34*B$7+B$6+B$5+MIN($A34,500)*B$2+MIN(500,MAX(0,$A34-500))*B$3+MAX(0,$A34-1000)*B$4</f>
        <v>71.7</v>
      </c>
      <c r="C34" s="4" t="n">
        <f aca="false">$A34*C$7+C$6+C$5+MIN($A34,500)*C$2+MIN(500,MAX(0,$A34-500))*C$3+MAX(0,$A34-1000)*C$4</f>
        <v>77.467</v>
      </c>
      <c r="D34" s="4" t="n">
        <f aca="false">$A34*D$7+D$6+D$5+MIN($A34,500)*D$2+MIN(500,MAX(0,$A34-500))*D$3+MAX(0,$A34-1000)*D$4</f>
        <v>79.16</v>
      </c>
      <c r="E34" s="4" t="n">
        <f aca="false">$A34*E$7+E$6+E$5+MIN($A34,500)*E$2+MIN(500,MAX(0,$A34-500))*E$3+MAX(0,$A34-1000)*E$4</f>
        <v>77.467</v>
      </c>
      <c r="F34" s="4" t="n">
        <f aca="false">$A34*F$7+F$6+F$5+MIN($A34,500)*F$2+MIN(500,MAX(0,$A34-500))*F$3+MAX(0,$A34-1000)*F$4</f>
        <v>77.7</v>
      </c>
      <c r="G34" s="23" t="n">
        <f aca="false">$A34*G$7+G$6+G$5+MIN($A34,500)*G$2+MIN(500,MAX(0,$A34-500))*G$3+MAX(0,$A34-1000)*G$4</f>
        <v>64.4</v>
      </c>
    </row>
    <row r="35" customFormat="false" ht="13.8" hidden="false" customHeight="false" outlineLevel="0" collapsed="false">
      <c r="A35" s="2" t="n">
        <v>1200</v>
      </c>
      <c r="B35" s="4" t="n">
        <f aca="false">$A35*B$7+B$6+B$5+MIN($A35,500)*B$2+MIN(500,MAX(0,$A35-500))*B$3+MAX(0,$A35-1000)*B$4</f>
        <v>96.24</v>
      </c>
      <c r="C35" s="4" t="n">
        <f aca="false">$A35*C$7+C$6+C$5+MIN($A35,500)*C$2+MIN(500,MAX(0,$A35-500))*C$3+MAX(0,$A35-1000)*C$4</f>
        <v>103.1604</v>
      </c>
      <c r="D35" s="4" t="n">
        <f aca="false">$A35*D$7+D$6+D$5+MIN($A35,500)*D$2+MIN(500,MAX(0,$A35-500))*D$3+MAX(0,$A35-1000)*D$4</f>
        <v>94.54</v>
      </c>
      <c r="E35" s="4" t="n">
        <f aca="false">$A35*E$7+E$6+E$5+MIN($A35,500)*E$2+MIN(500,MAX(0,$A35-500))*E$3+MAX(0,$A35-1000)*E$4</f>
        <v>103.3604</v>
      </c>
      <c r="F35" s="4" t="n">
        <f aca="false">$A35*F$7+F$6+F$5+MIN($A35,500)*F$2+MIN(500,MAX(0,$A35-500))*F$3+MAX(0,$A35-1000)*F$4</f>
        <v>98.44</v>
      </c>
      <c r="G35" s="23" t="n">
        <f aca="false">$A35*G$7+G$6+G$5+MIN($A35,500)*G$2+MIN(500,MAX(0,$A35-500))*G$3+MAX(0,$A35-1000)*G$4</f>
        <v>89.86</v>
      </c>
    </row>
    <row r="36" customFormat="false" ht="13.8" hidden="false" customHeight="false" outlineLevel="0" collapsed="false">
      <c r="A36" s="2" t="n">
        <v>1400</v>
      </c>
      <c r="B36" s="4" t="n">
        <f aca="false">$A36*B$7+B$6+B$5+MIN($A36,500)*B$2+MIN(500,MAX(0,$A36-500))*B$3+MAX(0,$A36-1000)*B$4</f>
        <v>120.78</v>
      </c>
      <c r="C36" s="4" t="n">
        <f aca="false">$A36*C$7+C$6+C$5+MIN($A36,500)*C$2+MIN(500,MAX(0,$A36-500))*C$3+MAX(0,$A36-1000)*C$4</f>
        <v>128.8538</v>
      </c>
      <c r="D36" s="4" t="n">
        <f aca="false">$A36*D$7+D$6+D$5+MIN($A36,500)*D$2+MIN(500,MAX(0,$A36-500))*D$3+MAX(0,$A36-1000)*D$4</f>
        <v>109.92</v>
      </c>
      <c r="E36" s="4" t="n">
        <f aca="false">$A36*E$7+E$6+E$5+MIN($A36,500)*E$2+MIN(500,MAX(0,$A36-500))*E$3+MAX(0,$A36-1000)*E$4</f>
        <v>129.2538</v>
      </c>
      <c r="F36" s="4" t="n">
        <f aca="false">$A36*F$7+F$6+F$5+MIN($A36,500)*F$2+MIN(500,MAX(0,$A36-500))*F$3+MAX(0,$A36-1000)*F$4</f>
        <v>119.18</v>
      </c>
      <c r="G36" s="23" t="n">
        <f aca="false">$A36*G$7+G$6+G$5+MIN($A36,500)*G$2+MIN(500,MAX(0,$A36-500))*G$3+MAX(0,$A36-1000)*G$4</f>
        <v>115.32</v>
      </c>
    </row>
    <row r="37" customFormat="false" ht="13.8" hidden="false" customHeight="false" outlineLevel="0" collapsed="false">
      <c r="A37" s="2" t="n">
        <v>1380</v>
      </c>
      <c r="B37" s="4" t="n">
        <f aca="false">$A37*B$7+B$6+B$5+MIN($A37,500)*B$2+MIN(500,MAX(0,$A37-500))*B$3+MAX(0,$A37-1000)*B$4</f>
        <v>118.326</v>
      </c>
      <c r="C37" s="4" t="n">
        <f aca="false">$A37*C$7+C$6+C$5+MIN($A37,500)*C$2+MIN(500,MAX(0,$A37-500))*C$3+MAX(0,$A37-1000)*C$4</f>
        <v>126.28446</v>
      </c>
      <c r="D37" s="4" t="n">
        <f aca="false">$A37*D$7+D$6+D$5+MIN($A37,500)*D$2+MIN(500,MAX(0,$A37-500))*D$3+MAX(0,$A37-1000)*D$4</f>
        <v>108.382</v>
      </c>
      <c r="E37" s="4" t="n">
        <f aca="false">$A37*E$7+E$6+E$5+MIN($A37,500)*E$2+MIN(500,MAX(0,$A37-500))*E$3+MAX(0,$A37-1000)*E$4</f>
        <v>126.66446</v>
      </c>
      <c r="F37" s="4" t="n">
        <f aca="false">$A37*F$7+F$6+F$5+MIN($A37,500)*F$2+MIN(500,MAX(0,$A37-500))*F$3+MAX(0,$A37-1000)*F$4</f>
        <v>117.106</v>
      </c>
      <c r="G37" s="23" t="n">
        <f aca="false">$A37*G$7+G$6+G$5+MIN($A37,500)*G$2+MIN(500,MAX(0,$A37-500))*G$3+MAX(0,$A37-1000)*G$4</f>
        <v>112.774</v>
      </c>
    </row>
    <row r="38" customFormat="false" ht="13.8" hidden="false" customHeight="false" outlineLevel="0" collapsed="false">
      <c r="A38" s="2" t="n">
        <v>1174</v>
      </c>
      <c r="B38" s="4" t="n">
        <f aca="false">$A38*B$7+B$6+B$5+MIN($A38,500)*B$2+MIN(500,MAX(0,$A38-500))*B$3+MAX(0,$A38-1000)*B$4</f>
        <v>93.0498</v>
      </c>
      <c r="C38" s="4" t="n">
        <f aca="false">$A38*C$7+C$6+C$5+MIN($A38,500)*C$2+MIN(500,MAX(0,$A38-500))*C$3+MAX(0,$A38-1000)*C$4</f>
        <v>99.820258</v>
      </c>
      <c r="D38" s="4" t="n">
        <f aca="false">$A38*D$7+D$6+D$5+MIN($A38,500)*D$2+MIN(500,MAX(0,$A38-500))*D$3+MAX(0,$A38-1000)*D$4</f>
        <v>92.5406</v>
      </c>
      <c r="E38" s="4" t="n">
        <f aca="false">$A38*E$7+E$6+E$5+MIN($A38,500)*E$2+MIN(500,MAX(0,$A38-500))*E$3+MAX(0,$A38-1000)*E$4</f>
        <v>99.994258</v>
      </c>
      <c r="F38" s="4" t="n">
        <f aca="false">$A38*F$7+F$6+F$5+MIN($A38,500)*F$2+MIN(500,MAX(0,$A38-500))*F$3+MAX(0,$A38-1000)*F$4</f>
        <v>95.7438</v>
      </c>
      <c r="G38" s="23" t="n">
        <f aca="false">$A38*G$7+G$6+G$5+MIN($A38,500)*G$2+MIN(500,MAX(0,$A38-500))*G$3+MAX(0,$A38-1000)*G$4</f>
        <v>86.5502</v>
      </c>
    </row>
    <row r="39" customFormat="false" ht="13.8" hidden="false" customHeight="false" outlineLevel="0" collapsed="false">
      <c r="A39" s="2" t="n">
        <v>987</v>
      </c>
      <c r="B39" s="4" t="n">
        <f aca="false">$A39*B$7+B$6+B$5+MIN($A39,500)*B$2+MIN(500,MAX(0,$A39-500))*B$3+MAX(0,$A39-1000)*B$4</f>
        <v>70.9629</v>
      </c>
      <c r="C39" s="4" t="n">
        <f aca="false">$A39*C$7+C$6+C$5+MIN($A39,500)*C$2+MIN(500,MAX(0,$A39-500))*C$3+MAX(0,$A39-1000)*C$4</f>
        <v>76.706929</v>
      </c>
      <c r="D39" s="4" t="n">
        <f aca="false">$A39*D$7+D$6+D$5+MIN($A39,500)*D$2+MIN(500,MAX(0,$A39-500))*D$3+MAX(0,$A39-1000)*D$4</f>
        <v>78.1603</v>
      </c>
      <c r="E39" s="4" t="n">
        <f aca="false">$A39*E$7+E$6+E$5+MIN($A39,500)*E$2+MIN(500,MAX(0,$A39-500))*E$3+MAX(0,$A39-1000)*E$4</f>
        <v>76.706929</v>
      </c>
      <c r="F39" s="4" t="n">
        <f aca="false">$A39*F$7+F$6+F$5+MIN($A39,500)*F$2+MIN(500,MAX(0,$A39-500))*F$3+MAX(0,$A39-1000)*F$4</f>
        <v>76.8719</v>
      </c>
      <c r="G39" s="23" t="n">
        <f aca="false">$A39*G$7+G$6+G$5+MIN($A39,500)*G$2+MIN(500,MAX(0,$A39-500))*G$3+MAX(0,$A39-1000)*G$4</f>
        <v>63.7903</v>
      </c>
    </row>
    <row r="40" customFormat="false" ht="13.8" hidden="false" customHeight="false" outlineLevel="0" collapsed="false">
      <c r="A40" s="2" t="n">
        <v>677</v>
      </c>
      <c r="B40" s="4" t="n">
        <f aca="false">$A40*B$7+B$6+B$5+MIN($A40,500)*B$2+MIN(500,MAX(0,$A40-500))*B$3+MAX(0,$A40-1000)*B$4</f>
        <v>53.3859</v>
      </c>
      <c r="C40" s="4" t="n">
        <f aca="false">$A40*C$7+C$6+C$5+MIN($A40,500)*C$2+MIN(500,MAX(0,$A40-500))*C$3+MAX(0,$A40-1000)*C$4</f>
        <v>58.582159</v>
      </c>
      <c r="D40" s="4" t="n">
        <f aca="false">$A40*D$7+D$6+D$5+MIN($A40,500)*D$2+MIN(500,MAX(0,$A40-500))*D$3+MAX(0,$A40-1000)*D$4</f>
        <v>54.3213</v>
      </c>
      <c r="E40" s="4" t="n">
        <f aca="false">$A40*E$7+E$6+E$5+MIN($A40,500)*E$2+MIN(500,MAX(0,$A40-500))*E$3+MAX(0,$A40-1000)*E$4</f>
        <v>58.582159</v>
      </c>
      <c r="F40" s="4" t="n">
        <f aca="false">$A40*F$7+F$6+F$5+MIN($A40,500)*F$2+MIN(500,MAX(0,$A40-500))*F$3+MAX(0,$A40-1000)*F$4</f>
        <v>57.1249</v>
      </c>
      <c r="G40" s="23" t="n">
        <f aca="false">$A40*G$7+G$6+G$5+MIN($A40,500)*G$2+MIN(500,MAX(0,$A40-500))*G$3+MAX(0,$A40-1000)*G$4</f>
        <v>49.2513</v>
      </c>
    </row>
    <row r="41" customFormat="false" ht="13.8" hidden="false" customHeight="false" outlineLevel="0" collapsed="false">
      <c r="A41" s="2" t="n">
        <v>518</v>
      </c>
      <c r="B41" s="4" t="n">
        <f aca="false">$A41*B$7+B$6+B$5+MIN($A41,500)*B$2+MIN(500,MAX(0,$A41-500))*B$3+MAX(0,$A41-1000)*B$4</f>
        <v>44.3706</v>
      </c>
      <c r="C41" s="4" t="n">
        <f aca="false">$A41*C$7+C$6+C$5+MIN($A41,500)*C$2+MIN(500,MAX(0,$A41-500))*C$3+MAX(0,$A41-1000)*C$4</f>
        <v>49.285906</v>
      </c>
      <c r="D41" s="4" t="n">
        <f aca="false">$A41*D$7+D$6+D$5+MIN($A41,500)*D$2+MIN(500,MAX(0,$A41-500))*D$3+MAX(0,$A41-1000)*D$4</f>
        <v>42.0942</v>
      </c>
      <c r="E41" s="4" t="n">
        <f aca="false">$A41*E$7+E$6+E$5+MIN($A41,500)*E$2+MIN(500,MAX(0,$A41-500))*E$3+MAX(0,$A41-1000)*E$4</f>
        <v>49.285906</v>
      </c>
      <c r="F41" s="4" t="n">
        <f aca="false">$A41*F$7+F$6+F$5+MIN($A41,500)*F$2+MIN(500,MAX(0,$A41-500))*F$3+MAX(0,$A41-1000)*F$4</f>
        <v>46.9966</v>
      </c>
      <c r="G41" s="23" t="n">
        <f aca="false">$A41*G$7+G$6+G$5+MIN($A41,500)*G$2+MIN(500,MAX(0,$A41-500))*G$3+MAX(0,$A41-1000)*G$4</f>
        <v>41.7942</v>
      </c>
    </row>
    <row r="42" customFormat="false" ht="13.8" hidden="false" customHeight="false" outlineLevel="0" collapsed="false">
      <c r="A42" s="2" t="s">
        <v>55</v>
      </c>
      <c r="B42" s="24" t="n">
        <f aca="false">SUM(B30:B41)</f>
        <v>904.9821</v>
      </c>
      <c r="C42" s="24" t="n">
        <f aca="false">SUM(C30:C41)</f>
        <v>977.817881</v>
      </c>
      <c r="D42" s="24" t="n">
        <f aca="false">SUM(D30:D41)</f>
        <v>907.0867</v>
      </c>
      <c r="E42" s="24" t="n">
        <f aca="false">SUM(E30:E41)</f>
        <v>978.971881</v>
      </c>
      <c r="F42" s="24" t="n">
        <f aca="false">SUM(F30:F41)</f>
        <v>943.0791</v>
      </c>
      <c r="G42" s="25" t="n">
        <f aca="false">SUM(G30:G41)</f>
        <v>839.4583</v>
      </c>
    </row>
    <row r="43" customFormat="false" ht="13.8" hidden="false" customHeight="false" outlineLevel="0" collapsed="false">
      <c r="A43" s="2"/>
      <c r="B43" s="2" t="str">
        <f aca="false">B1</f>
        <v>frontier</v>
      </c>
      <c r="C43" s="2" t="str">
        <f aca="false">C1</f>
        <v>infinite</v>
      </c>
      <c r="D43" s="2" t="str">
        <f aca="false">D1</f>
        <v>discount saver</v>
      </c>
      <c r="E43" s="2" t="str">
        <f aca="false">E1</f>
        <v>veteran</v>
      </c>
      <c r="F43" s="2" t="str">
        <f aca="false">F1</f>
        <v>reliant</v>
      </c>
      <c r="G43" s="22" t="str">
        <f aca="false">G1</f>
        <v>discount easy</v>
      </c>
    </row>
  </sheetData>
  <mergeCells count="2">
    <mergeCell ref="B10:G10"/>
    <mergeCell ref="B29:G2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1929</TotalTime>
  <Application>LibreOffice/4.3.3.2$Linux_X86_64 LibreOffice_project/430m0$Build-2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2016-04-26T19:47:09Z</dcterms:created>
  <dc:creator>OIT_LABS</dc:creator>
  <dc:language>en-US</dc:language>
  <dcterms:modified xsi:type="dcterms:W3CDTF">2016-05-11T17:17:42Z</dcterms:modified>
  <cp:revision>8</cp:revision>
</cp:coreProperties>
</file>